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23820" windowHeight="10110" activeTab="5"/>
  </bookViews>
  <sheets>
    <sheet name="Elmwood Summation" sheetId="5" r:id="rId1"/>
    <sheet name="Talbot-Grey" sheetId="1" r:id="rId2"/>
    <sheet name="Chalmers" sheetId="2" r:id="rId3"/>
    <sheet name="Glenelm" sheetId="3" r:id="rId4"/>
    <sheet name="East Elmwood" sheetId="4" r:id="rId5"/>
    <sheet name="TOTAL" sheetId="6" r:id="rId6"/>
  </sheets>
  <calcPr calcId="125725"/>
</workbook>
</file>

<file path=xl/calcChain.xml><?xml version="1.0" encoding="utf-8"?>
<calcChain xmlns="http://schemas.openxmlformats.org/spreadsheetml/2006/main">
  <c r="D7" i="6"/>
  <c r="D6"/>
  <c r="D5"/>
  <c r="D8"/>
  <c r="E6" i="5"/>
  <c r="D6"/>
  <c r="C6"/>
  <c r="B6"/>
  <c r="E9" i="4"/>
  <c r="E8"/>
  <c r="E7"/>
  <c r="E6"/>
  <c r="E5"/>
  <c r="E4"/>
  <c r="E3"/>
  <c r="E2"/>
  <c r="C9"/>
  <c r="B9"/>
  <c r="C8"/>
  <c r="D8" s="1"/>
  <c r="B8"/>
  <c r="D7"/>
  <c r="D6"/>
  <c r="D5"/>
  <c r="D4"/>
  <c r="D3"/>
  <c r="D2"/>
  <c r="E9" i="3"/>
  <c r="E8"/>
  <c r="E7"/>
  <c r="E6"/>
  <c r="E5"/>
  <c r="E4"/>
  <c r="E3"/>
  <c r="E2"/>
  <c r="C9"/>
  <c r="B9"/>
  <c r="C8"/>
  <c r="B8"/>
  <c r="D9"/>
  <c r="D8"/>
  <c r="D7"/>
  <c r="D6"/>
  <c r="D5"/>
  <c r="D4"/>
  <c r="D3"/>
  <c r="D2"/>
  <c r="E9" i="2"/>
  <c r="E8"/>
  <c r="E7"/>
  <c r="E6"/>
  <c r="E5"/>
  <c r="E4"/>
  <c r="E3"/>
  <c r="E2"/>
  <c r="C9"/>
  <c r="B9"/>
  <c r="D9" s="1"/>
  <c r="C8"/>
  <c r="D8" s="1"/>
  <c r="B8"/>
  <c r="D7"/>
  <c r="D6"/>
  <c r="D5"/>
  <c r="D4"/>
  <c r="D3"/>
  <c r="D2"/>
  <c r="C8" i="1"/>
  <c r="B8"/>
  <c r="C9"/>
  <c r="B9"/>
  <c r="D7"/>
  <c r="E7" s="1"/>
  <c r="D6"/>
  <c r="E6" s="1"/>
  <c r="D5"/>
  <c r="E5" s="1"/>
  <c r="D3"/>
  <c r="E3" s="1"/>
  <c r="D4"/>
  <c r="E4" s="1"/>
  <c r="D2"/>
  <c r="E2" s="1"/>
  <c r="D9" i="4" l="1"/>
  <c r="D8" i="1"/>
  <c r="E8" s="1"/>
  <c r="D9"/>
  <c r="E9" s="1"/>
</calcChain>
</file>

<file path=xl/sharedStrings.xml><?xml version="1.0" encoding="utf-8"?>
<sst xmlns="http://schemas.openxmlformats.org/spreadsheetml/2006/main" count="68" uniqueCount="22">
  <si>
    <t>Male</t>
  </si>
  <si>
    <t>Female</t>
  </si>
  <si>
    <t>Car, truck or van - as a driver</t>
  </si>
  <si>
    <t>TOTAL</t>
  </si>
  <si>
    <t>PERCENTAGE</t>
  </si>
  <si>
    <t>Public transit</t>
  </si>
  <si>
    <t>Car, truck or van - as a passenger</t>
  </si>
  <si>
    <t>Walked</t>
  </si>
  <si>
    <t>Bicycle</t>
  </si>
  <si>
    <t>Other methods</t>
  </si>
  <si>
    <t>TOTAL NON-CAR</t>
  </si>
  <si>
    <t>Talbot-Grey</t>
  </si>
  <si>
    <t>Chalmers</t>
  </si>
  <si>
    <t>Glenelm</t>
  </si>
  <si>
    <t>East Elmwood</t>
  </si>
  <si>
    <t>Non-Car</t>
  </si>
  <si>
    <t>Sample Size</t>
  </si>
  <si>
    <t>Percentage</t>
  </si>
  <si>
    <t>City of Winnipeg</t>
  </si>
  <si>
    <t>Elmwood - Total</t>
  </si>
  <si>
    <t>Share of those employed in the labour force  (%)</t>
  </si>
  <si>
    <t>Winnipeg - Total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</si>
</sst>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Share of employed</a:t>
            </a:r>
            <a:r>
              <a:rPr lang="en-US" baseline="0"/>
              <a:t> l</a:t>
            </a:r>
            <a:r>
              <a:rPr lang="en-US"/>
              <a:t>abour force that does</a:t>
            </a:r>
            <a:r>
              <a:rPr lang="en-US" baseline="0"/>
              <a:t> not use a car to get to work</a:t>
            </a:r>
            <a:endParaRPr lang="en-US"/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dLbls>
            <c:dLbl>
              <c:idx val="0"/>
              <c:layout/>
              <c:tx>
                <c:rich>
                  <a:bodyPr/>
                  <a:lstStyle/>
                  <a:p>
                    <a:r>
                      <a:rPr lang="en-US"/>
                      <a:t>38.8</a:t>
                    </a:r>
                  </a:p>
                </c:rich>
              </c:tx>
              <c:showVal val="1"/>
            </c:dLbl>
            <c:dLbl>
              <c:idx val="1"/>
              <c:layout/>
              <c:tx>
                <c:rich>
                  <a:bodyPr/>
                  <a:lstStyle/>
                  <a:p>
                    <a:r>
                      <a:rPr lang="en-US"/>
                      <a:t>32.1</a:t>
                    </a:r>
                  </a:p>
                </c:rich>
              </c:tx>
              <c:showVal val="1"/>
            </c:dLbl>
            <c:dLbl>
              <c:idx val="2"/>
              <c:layout/>
              <c:tx>
                <c:rich>
                  <a:bodyPr/>
                  <a:lstStyle/>
                  <a:p>
                    <a:r>
                      <a:rPr lang="en-US"/>
                      <a:t>26.1</a:t>
                    </a:r>
                  </a:p>
                </c:rich>
              </c:tx>
              <c:showVal val="1"/>
            </c:dLbl>
            <c:dLbl>
              <c:idx val="3"/>
              <c:layout>
                <c:manualLayout>
                  <c:x val="0"/>
                  <c:y val="5.3655253588670376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21.2</a:t>
                    </a:r>
                  </a:p>
                </c:rich>
              </c:tx>
              <c:showVal val="1"/>
            </c:dLbl>
            <c:showVal val="1"/>
          </c:dLbls>
          <c:cat>
            <c:strRef>
              <c:f>TOTAL!$A$5:$A$8</c:f>
              <c:strCache>
                <c:ptCount val="4"/>
                <c:pt idx="0">
                  <c:v>Talbot-Grey</c:v>
                </c:pt>
                <c:pt idx="1">
                  <c:v>Chalmers</c:v>
                </c:pt>
                <c:pt idx="2">
                  <c:v>Glenelm</c:v>
                </c:pt>
                <c:pt idx="3">
                  <c:v>East Elmwood</c:v>
                </c:pt>
              </c:strCache>
            </c:strRef>
          </c:cat>
          <c:val>
            <c:numRef>
              <c:f>TOTAL!$B$5:$B$8</c:f>
              <c:numCache>
                <c:formatCode>General</c:formatCode>
                <c:ptCount val="4"/>
                <c:pt idx="0">
                  <c:v>38.755980861244019</c:v>
                </c:pt>
                <c:pt idx="1">
                  <c:v>32.087227414330215</c:v>
                </c:pt>
                <c:pt idx="2">
                  <c:v>26.104417670682732</c:v>
                </c:pt>
                <c:pt idx="3">
                  <c:v>21.195652173913043</c:v>
                </c:pt>
              </c:numCache>
            </c:numRef>
          </c:val>
        </c:ser>
        <c:axId val="113915008"/>
        <c:axId val="113943680"/>
      </c:barChart>
      <c:lineChart>
        <c:grouping val="standard"/>
        <c:ser>
          <c:idx val="1"/>
          <c:order val="1"/>
          <c:tx>
            <c:v>Elmwood - Total</c:v>
          </c:tx>
          <c:marker>
            <c:symbol val="none"/>
          </c:marker>
          <c:dLbls>
            <c:dLbl>
              <c:idx val="0"/>
              <c:delete val="1"/>
            </c:dLbl>
            <c:dLbl>
              <c:idx val="1"/>
              <c:delete val="1"/>
            </c:dLbl>
            <c:dLbl>
              <c:idx val="2"/>
              <c:delete val="1"/>
            </c:dLbl>
            <c:dLbl>
              <c:idx val="3"/>
              <c:layout>
                <c:manualLayout>
                  <c:x val="-5.0825907659330883E-3"/>
                  <c:y val="-8.0482880383005561E-3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29.8</a:t>
                    </a:r>
                  </a:p>
                </c:rich>
              </c:tx>
              <c:showVal val="1"/>
            </c:dLbl>
            <c:showVal val="1"/>
          </c:dLbls>
          <c:val>
            <c:numRef>
              <c:f>TOTAL!$C$5:$C$8</c:f>
              <c:numCache>
                <c:formatCode>General</c:formatCode>
                <c:ptCount val="4"/>
                <c:pt idx="0">
                  <c:v>29.793180547792065</c:v>
                </c:pt>
                <c:pt idx="1">
                  <c:v>29.793180547792065</c:v>
                </c:pt>
                <c:pt idx="2">
                  <c:v>29.793180547792065</c:v>
                </c:pt>
                <c:pt idx="3">
                  <c:v>29.793180547792065</c:v>
                </c:pt>
              </c:numCache>
            </c:numRef>
          </c:val>
        </c:ser>
        <c:ser>
          <c:idx val="2"/>
          <c:order val="2"/>
          <c:tx>
            <c:v>Winnipeg - Total</c:v>
          </c:tx>
          <c:marker>
            <c:symbol val="none"/>
          </c:marker>
          <c:dLbls>
            <c:dLbl>
              <c:idx val="0"/>
              <c:delete val="1"/>
            </c:dLbl>
            <c:dLbl>
              <c:idx val="1"/>
              <c:delete val="1"/>
            </c:dLbl>
            <c:dLbl>
              <c:idx val="2"/>
              <c:delete val="1"/>
            </c:dLbl>
            <c:dLbl>
              <c:idx val="3"/>
              <c:layout>
                <c:manualLayout>
                  <c:x val="0"/>
                  <c:y val="-1.0731050717734076E-2"/>
                </c:manualLayout>
              </c:layout>
              <c:showVal val="1"/>
            </c:dLbl>
            <c:showVal val="1"/>
          </c:dLbls>
          <c:val>
            <c:numRef>
              <c:f>TOTAL!$D$5:$D$8</c:f>
              <c:numCache>
                <c:formatCode>General</c:formatCode>
                <c:ptCount val="4"/>
                <c:pt idx="0">
                  <c:v>23.6</c:v>
                </c:pt>
                <c:pt idx="1">
                  <c:v>23.6</c:v>
                </c:pt>
                <c:pt idx="2">
                  <c:v>23.6</c:v>
                </c:pt>
                <c:pt idx="3">
                  <c:v>23.6</c:v>
                </c:pt>
              </c:numCache>
            </c:numRef>
          </c:val>
        </c:ser>
        <c:marker val="1"/>
        <c:axId val="113915008"/>
        <c:axId val="113943680"/>
      </c:lineChart>
      <c:catAx>
        <c:axId val="113915008"/>
        <c:scaling>
          <c:orientation val="minMax"/>
        </c:scaling>
        <c:axPos val="b"/>
        <c:tickLblPos val="nextTo"/>
        <c:crossAx val="113943680"/>
        <c:crosses val="autoZero"/>
        <c:auto val="1"/>
        <c:lblAlgn val="ctr"/>
        <c:lblOffset val="100"/>
      </c:catAx>
      <c:valAx>
        <c:axId val="113943680"/>
        <c:scaling>
          <c:orientation val="minMax"/>
        </c:scaling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Percentage</a:t>
                </a:r>
                <a:r>
                  <a:rPr lang="en-US" baseline="0"/>
                  <a:t> of employed labour force</a:t>
                </a:r>
                <a:endParaRPr lang="en-US"/>
              </a:p>
            </c:rich>
          </c:tx>
          <c:layout/>
        </c:title>
        <c:numFmt formatCode="General" sourceLinked="1"/>
        <c:tickLblPos val="nextTo"/>
        <c:crossAx val="113915008"/>
        <c:crosses val="autoZero"/>
        <c:crossBetween val="between"/>
      </c:valAx>
    </c:plotArea>
    <c:legend>
      <c:legendPos val="r"/>
      <c:legendEntry>
        <c:idx val="0"/>
        <c:delete val="1"/>
      </c:legendEntry>
      <c:layout/>
    </c:legend>
    <c:plotVisOnly val="1"/>
    <c:dispBlanksAs val="gap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857248</xdr:colOff>
      <xdr:row>12</xdr:row>
      <xdr:rowOff>85724</xdr:rowOff>
    </xdr:from>
    <xdr:to>
      <xdr:col>14</xdr:col>
      <xdr:colOff>0</xdr:colOff>
      <xdr:row>37</xdr:row>
      <xdr:rowOff>57150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8"/>
  <sheetViews>
    <sheetView workbookViewId="0">
      <selection activeCell="D6" sqref="D6"/>
    </sheetView>
  </sheetViews>
  <sheetFormatPr defaultRowHeight="15"/>
  <cols>
    <col min="1" max="1" width="20.7109375" customWidth="1"/>
    <col min="2" max="3" width="13.5703125" customWidth="1"/>
    <col min="4" max="4" width="14" customWidth="1"/>
    <col min="5" max="5" width="18.5703125" customWidth="1"/>
  </cols>
  <sheetData>
    <row r="1" spans="1:5">
      <c r="A1" s="3"/>
      <c r="B1" s="4" t="s">
        <v>15</v>
      </c>
      <c r="C1" s="4" t="s">
        <v>16</v>
      </c>
      <c r="D1" s="4" t="s">
        <v>17</v>
      </c>
      <c r="E1" s="4" t="s">
        <v>18</v>
      </c>
    </row>
    <row r="2" spans="1:5">
      <c r="A2" s="4" t="s">
        <v>11</v>
      </c>
      <c r="B2" s="3">
        <v>405</v>
      </c>
      <c r="C2" s="3">
        <v>1045</v>
      </c>
      <c r="D2" s="3">
        <v>38.755980861244019</v>
      </c>
    </row>
    <row r="3" spans="1:5">
      <c r="A3" s="4" t="s">
        <v>12</v>
      </c>
      <c r="B3" s="3">
        <v>1545</v>
      </c>
      <c r="C3" s="3">
        <v>4815</v>
      </c>
      <c r="D3" s="3">
        <v>32.087227414330215</v>
      </c>
    </row>
    <row r="4" spans="1:5">
      <c r="A4" s="4" t="s">
        <v>13</v>
      </c>
      <c r="B4" s="3">
        <v>325</v>
      </c>
      <c r="C4" s="3">
        <v>1245</v>
      </c>
      <c r="D4" s="3">
        <v>26.104417670682732</v>
      </c>
    </row>
    <row r="5" spans="1:5">
      <c r="A5" s="4" t="s">
        <v>14</v>
      </c>
      <c r="B5" s="3">
        <v>390</v>
      </c>
      <c r="C5" s="3">
        <v>1840</v>
      </c>
      <c r="D5" s="5">
        <v>21.195652173913043</v>
      </c>
    </row>
    <row r="6" spans="1:5">
      <c r="A6" s="4" t="s">
        <v>3</v>
      </c>
      <c r="B6" s="6">
        <f>SUM(B2:B5)</f>
        <v>2665</v>
      </c>
      <c r="C6" s="6">
        <f>SUM(C2:C5)</f>
        <v>8945</v>
      </c>
      <c r="D6" s="6">
        <f>(B6/C6)*100</f>
        <v>29.793180547792065</v>
      </c>
      <c r="E6" s="7">
        <f>14.6+5.5+2.1+1.4</f>
        <v>23.6</v>
      </c>
    </row>
    <row r="10" spans="1:5">
      <c r="A10" s="3"/>
      <c r="B10" s="3"/>
      <c r="C10" s="3"/>
    </row>
    <row r="11" spans="1:5">
      <c r="A11" s="3"/>
      <c r="B11" s="3"/>
      <c r="C11" s="3"/>
    </row>
    <row r="12" spans="1:5">
      <c r="A12" s="3"/>
      <c r="B12" s="3"/>
      <c r="C12" s="3"/>
    </row>
    <row r="13" spans="1:5">
      <c r="A13" s="3"/>
      <c r="B13" s="3"/>
      <c r="C13" s="3"/>
    </row>
    <row r="14" spans="1:5">
      <c r="A14" s="3"/>
      <c r="B14" s="3"/>
      <c r="C14" s="3"/>
    </row>
    <row r="15" spans="1:5">
      <c r="A15" s="3"/>
      <c r="B15" s="3"/>
      <c r="C15" s="3"/>
    </row>
    <row r="16" spans="1:5">
      <c r="A16" s="3"/>
      <c r="B16" s="3"/>
      <c r="C16" s="3"/>
    </row>
    <row r="17" spans="1:3">
      <c r="A17" s="3"/>
      <c r="B17" s="3"/>
      <c r="C17" s="3"/>
    </row>
    <row r="18" spans="1:3">
      <c r="A18" s="3"/>
      <c r="B18" s="3"/>
      <c r="C18" s="3"/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9"/>
  <sheetViews>
    <sheetView workbookViewId="0">
      <selection activeCell="E18" sqref="E18"/>
    </sheetView>
  </sheetViews>
  <sheetFormatPr defaultRowHeight="15"/>
  <cols>
    <col min="1" max="1" width="18.5703125" customWidth="1"/>
    <col min="5" max="5" width="14.7109375" customWidth="1"/>
  </cols>
  <sheetData>
    <row r="1" spans="1:5">
      <c r="A1" s="2" t="s">
        <v>11</v>
      </c>
      <c r="B1" s="2" t="s">
        <v>0</v>
      </c>
      <c r="C1" s="2" t="s">
        <v>1</v>
      </c>
      <c r="D1" s="2" t="s">
        <v>3</v>
      </c>
      <c r="E1" s="2" t="s">
        <v>4</v>
      </c>
    </row>
    <row r="2" spans="1:5" ht="30">
      <c r="A2" s="1" t="s">
        <v>2</v>
      </c>
      <c r="B2">
        <v>350</v>
      </c>
      <c r="C2">
        <v>245</v>
      </c>
      <c r="D2">
        <f>B2+C2</f>
        <v>595</v>
      </c>
      <c r="E2">
        <f>(D2/1045)*100</f>
        <v>56.937799043062199</v>
      </c>
    </row>
    <row r="3" spans="1:5" ht="30">
      <c r="A3" s="1" t="s">
        <v>6</v>
      </c>
      <c r="B3">
        <v>0</v>
      </c>
      <c r="C3">
        <v>45</v>
      </c>
      <c r="D3">
        <f>B3+C3</f>
        <v>45</v>
      </c>
      <c r="E3">
        <f>(D3/1045)*100</f>
        <v>4.3062200956937797</v>
      </c>
    </row>
    <row r="4" spans="1:5">
      <c r="A4" t="s">
        <v>5</v>
      </c>
      <c r="B4">
        <v>105</v>
      </c>
      <c r="C4">
        <v>160</v>
      </c>
      <c r="D4">
        <f>B4+C4</f>
        <v>265</v>
      </c>
      <c r="E4">
        <f>(D4/1045)*100</f>
        <v>25.358851674641148</v>
      </c>
    </row>
    <row r="5" spans="1:5">
      <c r="A5" t="s">
        <v>7</v>
      </c>
      <c r="B5">
        <v>80</v>
      </c>
      <c r="C5">
        <v>20</v>
      </c>
      <c r="D5">
        <f>B5+C5</f>
        <v>100</v>
      </c>
      <c r="E5">
        <f>(D5/1045)*100</f>
        <v>9.5693779904306222</v>
      </c>
    </row>
    <row r="6" spans="1:5">
      <c r="A6" s="1" t="s">
        <v>8</v>
      </c>
      <c r="B6">
        <v>40</v>
      </c>
      <c r="C6">
        <v>0</v>
      </c>
      <c r="D6">
        <f>B6+C6</f>
        <v>40</v>
      </c>
      <c r="E6">
        <f>(D6/1045)*100</f>
        <v>3.8277511961722488</v>
      </c>
    </row>
    <row r="7" spans="1:5">
      <c r="A7" t="s">
        <v>9</v>
      </c>
      <c r="B7">
        <v>0</v>
      </c>
      <c r="C7">
        <v>0</v>
      </c>
      <c r="D7">
        <f>B7+C7</f>
        <v>0</v>
      </c>
      <c r="E7">
        <f>(D7/1045)*100</f>
        <v>0</v>
      </c>
    </row>
    <row r="8" spans="1:5" ht="30">
      <c r="A8" s="1" t="s">
        <v>10</v>
      </c>
      <c r="B8">
        <f>SUM(B4:B7)</f>
        <v>225</v>
      </c>
      <c r="C8">
        <f>SUM(C4:C7)</f>
        <v>180</v>
      </c>
      <c r="D8">
        <f>SUM(D4:D7)</f>
        <v>405</v>
      </c>
      <c r="E8">
        <f>(D8/1045)*100</f>
        <v>38.755980861244019</v>
      </c>
    </row>
    <row r="9" spans="1:5">
      <c r="A9" s="1" t="s">
        <v>3</v>
      </c>
      <c r="B9">
        <f>SUM(B2:B7)</f>
        <v>575</v>
      </c>
      <c r="C9">
        <f>SUM(C2:C7)</f>
        <v>470</v>
      </c>
      <c r="D9">
        <f>SUM(D2:D7)</f>
        <v>1045</v>
      </c>
      <c r="E9">
        <f>(D9/1045)*100</f>
        <v>100</v>
      </c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9"/>
  <sheetViews>
    <sheetView workbookViewId="0">
      <selection activeCell="E8" sqref="E8"/>
    </sheetView>
  </sheetViews>
  <sheetFormatPr defaultRowHeight="15"/>
  <cols>
    <col min="1" max="1" width="16" customWidth="1"/>
    <col min="5" max="5" width="16" customWidth="1"/>
  </cols>
  <sheetData>
    <row r="1" spans="1:5">
      <c r="A1" s="2" t="s">
        <v>12</v>
      </c>
      <c r="B1" s="2" t="s">
        <v>0</v>
      </c>
      <c r="C1" s="2" t="s">
        <v>1</v>
      </c>
      <c r="D1" s="2" t="s">
        <v>3</v>
      </c>
      <c r="E1" s="2" t="s">
        <v>4</v>
      </c>
    </row>
    <row r="2" spans="1:5" ht="60">
      <c r="A2" s="1" t="s">
        <v>2</v>
      </c>
      <c r="B2">
        <v>1790</v>
      </c>
      <c r="C2">
        <v>1100</v>
      </c>
      <c r="D2">
        <f>B2+C2</f>
        <v>2890</v>
      </c>
      <c r="E2">
        <f>(D2/4815)*100</f>
        <v>60.020768431983385</v>
      </c>
    </row>
    <row r="3" spans="1:5" ht="75">
      <c r="A3" s="1" t="s">
        <v>6</v>
      </c>
      <c r="B3">
        <v>165</v>
      </c>
      <c r="C3">
        <v>215</v>
      </c>
      <c r="D3">
        <f t="shared" ref="D3:D9" si="0">B3+C3</f>
        <v>380</v>
      </c>
      <c r="E3">
        <f t="shared" ref="E3:E9" si="1">(D3/4815)*100</f>
        <v>7.892004153686397</v>
      </c>
    </row>
    <row r="4" spans="1:5">
      <c r="A4" t="s">
        <v>5</v>
      </c>
      <c r="B4">
        <v>520</v>
      </c>
      <c r="C4">
        <v>680</v>
      </c>
      <c r="D4">
        <f t="shared" si="0"/>
        <v>1200</v>
      </c>
      <c r="E4">
        <f t="shared" si="1"/>
        <v>24.922118380062305</v>
      </c>
    </row>
    <row r="5" spans="1:5">
      <c r="A5" t="s">
        <v>7</v>
      </c>
      <c r="B5">
        <v>45</v>
      </c>
      <c r="C5">
        <v>95</v>
      </c>
      <c r="D5">
        <f t="shared" si="0"/>
        <v>140</v>
      </c>
      <c r="E5">
        <f t="shared" si="1"/>
        <v>2.9075804776739358</v>
      </c>
    </row>
    <row r="6" spans="1:5">
      <c r="A6" s="1" t="s">
        <v>8</v>
      </c>
      <c r="B6">
        <v>85</v>
      </c>
      <c r="C6">
        <v>0</v>
      </c>
      <c r="D6">
        <f t="shared" si="0"/>
        <v>85</v>
      </c>
      <c r="E6">
        <f t="shared" si="1"/>
        <v>1.7653167185877467</v>
      </c>
    </row>
    <row r="7" spans="1:5">
      <c r="A7" t="s">
        <v>9</v>
      </c>
      <c r="B7">
        <v>80</v>
      </c>
      <c r="C7">
        <v>40</v>
      </c>
      <c r="D7">
        <f t="shared" si="0"/>
        <v>120</v>
      </c>
      <c r="E7">
        <f t="shared" si="1"/>
        <v>2.4922118380062304</v>
      </c>
    </row>
    <row r="8" spans="1:5" ht="45">
      <c r="A8" s="1" t="s">
        <v>10</v>
      </c>
      <c r="B8">
        <f>SUM(B4:B7)</f>
        <v>730</v>
      </c>
      <c r="C8">
        <f>SUM(C4:C7)</f>
        <v>815</v>
      </c>
      <c r="D8">
        <f t="shared" si="0"/>
        <v>1545</v>
      </c>
      <c r="E8">
        <f t="shared" si="1"/>
        <v>32.087227414330215</v>
      </c>
    </row>
    <row r="9" spans="1:5">
      <c r="A9" s="1" t="s">
        <v>3</v>
      </c>
      <c r="B9">
        <f>SUM(B2:B7)</f>
        <v>2685</v>
      </c>
      <c r="C9">
        <f>SUM(C2:C7)</f>
        <v>2130</v>
      </c>
      <c r="D9">
        <f t="shared" si="0"/>
        <v>4815</v>
      </c>
      <c r="E9">
        <f t="shared" si="1"/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9"/>
  <sheetViews>
    <sheetView workbookViewId="0">
      <selection activeCell="E8" sqref="E8"/>
    </sheetView>
  </sheetViews>
  <sheetFormatPr defaultRowHeight="15"/>
  <cols>
    <col min="1" max="1" width="19.85546875" customWidth="1"/>
    <col min="5" max="5" width="17.85546875" customWidth="1"/>
  </cols>
  <sheetData>
    <row r="1" spans="1:5">
      <c r="A1" s="2" t="s">
        <v>13</v>
      </c>
      <c r="B1" s="2" t="s">
        <v>0</v>
      </c>
      <c r="C1" s="2" t="s">
        <v>1</v>
      </c>
      <c r="D1" s="2" t="s">
        <v>3</v>
      </c>
      <c r="E1" s="2" t="s">
        <v>4</v>
      </c>
    </row>
    <row r="2" spans="1:5" ht="60">
      <c r="A2" s="1" t="s">
        <v>2</v>
      </c>
      <c r="B2">
        <v>430</v>
      </c>
      <c r="C2">
        <v>405</v>
      </c>
      <c r="D2">
        <f>B2+C2</f>
        <v>835</v>
      </c>
      <c r="E2">
        <f>(D2/1245)*100</f>
        <v>67.068273092369481</v>
      </c>
    </row>
    <row r="3" spans="1:5" ht="75">
      <c r="A3" s="1" t="s">
        <v>6</v>
      </c>
      <c r="B3">
        <v>20</v>
      </c>
      <c r="C3">
        <v>65</v>
      </c>
      <c r="D3">
        <f t="shared" ref="D3:D9" si="0">B3+C3</f>
        <v>85</v>
      </c>
      <c r="E3">
        <f>(D3/1245)*100</f>
        <v>6.8273092369477917</v>
      </c>
    </row>
    <row r="4" spans="1:5">
      <c r="A4" t="s">
        <v>5</v>
      </c>
      <c r="B4">
        <v>80</v>
      </c>
      <c r="C4">
        <v>120</v>
      </c>
      <c r="D4">
        <f t="shared" si="0"/>
        <v>200</v>
      </c>
      <c r="E4">
        <f>(D4/1245)*100</f>
        <v>16.064257028112451</v>
      </c>
    </row>
    <row r="5" spans="1:5">
      <c r="A5" t="s">
        <v>7</v>
      </c>
      <c r="B5">
        <v>40</v>
      </c>
      <c r="C5">
        <v>60</v>
      </c>
      <c r="D5">
        <f t="shared" si="0"/>
        <v>100</v>
      </c>
      <c r="E5">
        <f>(D5/1245)*100</f>
        <v>8.0321285140562253</v>
      </c>
    </row>
    <row r="6" spans="1:5">
      <c r="A6" s="1" t="s">
        <v>8</v>
      </c>
      <c r="B6">
        <v>25</v>
      </c>
      <c r="C6">
        <v>0</v>
      </c>
      <c r="D6">
        <f t="shared" si="0"/>
        <v>25</v>
      </c>
      <c r="E6">
        <f>(D6/1245)*100</f>
        <v>2.0080321285140563</v>
      </c>
    </row>
    <row r="7" spans="1:5">
      <c r="A7" t="s">
        <v>9</v>
      </c>
      <c r="B7">
        <v>0</v>
      </c>
      <c r="C7">
        <v>0</v>
      </c>
      <c r="D7">
        <f t="shared" si="0"/>
        <v>0</v>
      </c>
      <c r="E7">
        <f>(D7/1245)*100</f>
        <v>0</v>
      </c>
    </row>
    <row r="8" spans="1:5" ht="45">
      <c r="A8" s="1" t="s">
        <v>10</v>
      </c>
      <c r="B8">
        <f>SUM(B4:B7)</f>
        <v>145</v>
      </c>
      <c r="C8">
        <f>SUM(C4:C7)</f>
        <v>180</v>
      </c>
      <c r="D8">
        <f t="shared" si="0"/>
        <v>325</v>
      </c>
      <c r="E8">
        <f>(D8/1245)*100</f>
        <v>26.104417670682732</v>
      </c>
    </row>
    <row r="9" spans="1:5">
      <c r="A9" s="1" t="s">
        <v>3</v>
      </c>
      <c r="B9">
        <f>SUM(B2:B7)</f>
        <v>595</v>
      </c>
      <c r="C9">
        <f>SUM(C2:C7)</f>
        <v>650</v>
      </c>
      <c r="D9">
        <f t="shared" si="0"/>
        <v>1245</v>
      </c>
      <c r="E9">
        <f>(D9/1245)*100</f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9"/>
  <sheetViews>
    <sheetView workbookViewId="0">
      <selection activeCell="E8" sqref="E8"/>
    </sheetView>
  </sheetViews>
  <sheetFormatPr defaultRowHeight="15"/>
  <cols>
    <col min="1" max="1" width="17.140625" customWidth="1"/>
    <col min="5" max="5" width="17.28515625" customWidth="1"/>
  </cols>
  <sheetData>
    <row r="1" spans="1:5">
      <c r="A1" s="2" t="s">
        <v>14</v>
      </c>
      <c r="B1" s="2" t="s">
        <v>0</v>
      </c>
      <c r="C1" s="2" t="s">
        <v>1</v>
      </c>
      <c r="D1" s="2" t="s">
        <v>3</v>
      </c>
      <c r="E1" s="2" t="s">
        <v>4</v>
      </c>
    </row>
    <row r="2" spans="1:5" ht="60">
      <c r="A2" s="1" t="s">
        <v>2</v>
      </c>
      <c r="B2">
        <v>785</v>
      </c>
      <c r="C2">
        <v>560</v>
      </c>
      <c r="D2">
        <f>B2+C2</f>
        <v>1345</v>
      </c>
      <c r="E2">
        <f>(D2/1840)*100</f>
        <v>73.097826086956516</v>
      </c>
    </row>
    <row r="3" spans="1:5" ht="75">
      <c r="A3" s="1" t="s">
        <v>6</v>
      </c>
      <c r="B3">
        <v>45</v>
      </c>
      <c r="C3">
        <v>60</v>
      </c>
      <c r="D3">
        <f t="shared" ref="D3:D9" si="0">B3+C3</f>
        <v>105</v>
      </c>
      <c r="E3">
        <f t="shared" ref="E3:E9" si="1">(D3/1840)*100</f>
        <v>5.7065217391304346</v>
      </c>
    </row>
    <row r="4" spans="1:5">
      <c r="A4" t="s">
        <v>5</v>
      </c>
      <c r="B4">
        <v>130</v>
      </c>
      <c r="C4">
        <v>180</v>
      </c>
      <c r="D4">
        <f t="shared" si="0"/>
        <v>310</v>
      </c>
      <c r="E4">
        <f t="shared" si="1"/>
        <v>16.847826086956523</v>
      </c>
    </row>
    <row r="5" spans="1:5">
      <c r="A5" t="s">
        <v>7</v>
      </c>
      <c r="B5">
        <v>50</v>
      </c>
      <c r="C5">
        <v>30</v>
      </c>
      <c r="D5">
        <f t="shared" si="0"/>
        <v>80</v>
      </c>
      <c r="E5">
        <f t="shared" si="1"/>
        <v>4.3478260869565215</v>
      </c>
    </row>
    <row r="6" spans="1:5">
      <c r="A6" s="1" t="s">
        <v>8</v>
      </c>
      <c r="B6">
        <v>0</v>
      </c>
      <c r="C6">
        <v>0</v>
      </c>
      <c r="D6">
        <f t="shared" si="0"/>
        <v>0</v>
      </c>
      <c r="E6">
        <f t="shared" si="1"/>
        <v>0</v>
      </c>
    </row>
    <row r="7" spans="1:5">
      <c r="A7" t="s">
        <v>9</v>
      </c>
      <c r="B7">
        <v>0</v>
      </c>
      <c r="C7">
        <v>0</v>
      </c>
      <c r="D7">
        <f t="shared" si="0"/>
        <v>0</v>
      </c>
      <c r="E7">
        <f t="shared" si="1"/>
        <v>0</v>
      </c>
    </row>
    <row r="8" spans="1:5" ht="45">
      <c r="A8" s="1" t="s">
        <v>10</v>
      </c>
      <c r="B8">
        <f>SUM(B4:B7)</f>
        <v>180</v>
      </c>
      <c r="C8">
        <f>SUM(C4:C7)</f>
        <v>210</v>
      </c>
      <c r="D8">
        <f t="shared" si="0"/>
        <v>390</v>
      </c>
      <c r="E8">
        <f t="shared" si="1"/>
        <v>21.195652173913043</v>
      </c>
    </row>
    <row r="9" spans="1:5">
      <c r="A9" s="1" t="s">
        <v>3</v>
      </c>
      <c r="B9">
        <f>SUM(B2:B7)</f>
        <v>1010</v>
      </c>
      <c r="C9">
        <f>SUM(C2:C7)</f>
        <v>830</v>
      </c>
      <c r="D9">
        <f t="shared" si="0"/>
        <v>1840</v>
      </c>
      <c r="E9">
        <f t="shared" si="1"/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4:E10"/>
  <sheetViews>
    <sheetView tabSelected="1" topLeftCell="A7" workbookViewId="0">
      <selection activeCell="P23" sqref="P23"/>
    </sheetView>
  </sheetViews>
  <sheetFormatPr defaultRowHeight="15"/>
  <cols>
    <col min="1" max="1" width="20" customWidth="1"/>
    <col min="2" max="2" width="45.7109375" customWidth="1"/>
    <col min="3" max="3" width="16" customWidth="1"/>
    <col min="4" max="4" width="17.85546875" customWidth="1"/>
  </cols>
  <sheetData>
    <row r="4" spans="1:5">
      <c r="A4" s="3"/>
      <c r="B4" s="4" t="s">
        <v>20</v>
      </c>
      <c r="C4" s="4" t="s">
        <v>19</v>
      </c>
      <c r="D4" s="4" t="s">
        <v>21</v>
      </c>
    </row>
    <row r="5" spans="1:5">
      <c r="A5" s="4" t="s">
        <v>11</v>
      </c>
      <c r="B5" s="3">
        <v>38.755980861244019</v>
      </c>
      <c r="C5" s="5">
        <v>29.793180547792065</v>
      </c>
      <c r="D5" s="5">
        <f t="shared" ref="D5:D7" si="0">14.6+5.5+2.1+1.4</f>
        <v>23.6</v>
      </c>
    </row>
    <row r="6" spans="1:5">
      <c r="A6" s="4" t="s">
        <v>12</v>
      </c>
      <c r="B6" s="3">
        <v>32.087227414330215</v>
      </c>
      <c r="C6" s="5">
        <v>29.793180547792065</v>
      </c>
      <c r="D6" s="5">
        <f t="shared" si="0"/>
        <v>23.6</v>
      </c>
    </row>
    <row r="7" spans="1:5">
      <c r="A7" s="4" t="s">
        <v>13</v>
      </c>
      <c r="B7" s="3">
        <v>26.104417670682732</v>
      </c>
      <c r="C7" s="5">
        <v>29.793180547792065</v>
      </c>
      <c r="D7" s="5">
        <f t="shared" si="0"/>
        <v>23.6</v>
      </c>
    </row>
    <row r="8" spans="1:5">
      <c r="A8" s="4" t="s">
        <v>14</v>
      </c>
      <c r="B8" s="5">
        <v>21.195652173913043</v>
      </c>
      <c r="C8" s="5">
        <v>29.793180547792065</v>
      </c>
      <c r="D8" s="5">
        <f>14.6+5.5+2.1+1.4</f>
        <v>23.6</v>
      </c>
    </row>
    <row r="9" spans="1:5">
      <c r="A9" s="4"/>
      <c r="C9" s="6"/>
      <c r="E9" s="7"/>
    </row>
    <row r="10" spans="1:5">
      <c r="A10" s="4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Elmwood Summation</vt:lpstr>
      <vt:lpstr>Talbot-Grey</vt:lpstr>
      <vt:lpstr>Chalmers</vt:lpstr>
      <vt:lpstr>Glenelm</vt:lpstr>
      <vt:lpstr>East Elmwood</vt:lpstr>
      <vt:lpstr>TOTAL</vt:lpstr>
    </vt:vector>
  </TitlesOfParts>
  <Company>brha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Nonya Bizness</dc:creator>
  <cp:lastModifiedBy>Nonya Bizness</cp:lastModifiedBy>
  <dcterms:created xsi:type="dcterms:W3CDTF">2017-05-23T01:25:30Z</dcterms:created>
  <dcterms:modified xsi:type="dcterms:W3CDTF">2017-05-23T05:14:32Z</dcterms:modified>
</cp:coreProperties>
</file>